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TREE\Downloads\(붙임2)관련서식\관련서식\"/>
    </mc:Choice>
  </mc:AlternateContent>
  <xr:revisionPtr revIDLastSave="0" documentId="13_ncr:1_{4104471F-985F-4093-8414-53234F11F07A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6. 기타가점" sheetId="4" r:id="rId4"/>
  </sheets>
  <definedNames>
    <definedName name="_xlnm.Print_Area" localSheetId="1">'1. 사업환경'!$A$1:$G$66</definedName>
    <definedName name="_xlnm.Print_Area" localSheetId="2">'2. 사업추진 역량'!$A$1:$G$44</definedName>
    <definedName name="_xlnm.Print_Area" localSheetId="3">'6. 기타가점'!$A$1:$G$27</definedName>
    <definedName name="_xlnm.Print_Area" localSheetId="0">'정량평가 총계'!$A$1:$H$22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G19" i="1"/>
  <c r="E20" i="1"/>
  <c r="E19" i="1"/>
  <c r="E17" i="1"/>
  <c r="F9" i="3"/>
  <c r="F10" i="3"/>
  <c r="F12" i="2"/>
  <c r="F9" i="2"/>
  <c r="F10" i="2"/>
  <c r="F11" i="2"/>
  <c r="E10" i="3" l="1"/>
  <c r="E9" i="3"/>
  <c r="E8" i="2"/>
  <c r="F8" i="2" s="1"/>
  <c r="E12" i="2"/>
  <c r="E11" i="2"/>
  <c r="E10" i="2"/>
  <c r="E29" i="2"/>
  <c r="E9" i="2" s="1"/>
  <c r="F13" i="1" l="1"/>
  <c r="G13" i="1" s="1"/>
  <c r="F11" i="1"/>
  <c r="G11" i="1" s="1"/>
  <c r="F10" i="1"/>
  <c r="G10" i="1" s="1"/>
  <c r="F9" i="1"/>
  <c r="F12" i="1"/>
  <c r="G12" i="1" s="1"/>
  <c r="E8" i="4" l="1"/>
  <c r="F15" i="1"/>
  <c r="G15" i="1" s="1"/>
  <c r="F16" i="1"/>
  <c r="G16" i="1" s="1"/>
  <c r="F18" i="1" l="1"/>
  <c r="F8" i="4"/>
  <c r="E5" i="4"/>
  <c r="E5" i="3"/>
  <c r="E6" i="4" l="1"/>
  <c r="E6" i="3"/>
  <c r="E6" i="2"/>
  <c r="E5" i="2"/>
  <c r="E8" i="3"/>
  <c r="F8" i="3" s="1"/>
  <c r="F14" i="1" l="1"/>
  <c r="G14" i="1" s="1"/>
  <c r="G9" i="1"/>
  <c r="G17" i="1" s="1"/>
  <c r="G20" i="1" s="1"/>
  <c r="G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<sst xmlns="http://schemas.openxmlformats.org/spreadsheetml/2006/main" count="196" uniqueCount="114">
  <si>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</si>
  <si>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</si>
  <si>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</si>
  <si>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</si>
  <si>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</si>
  <si>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</si>
  <si>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</si>
  <si>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</si>
  <si>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</si>
  <si>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</si>
  <si>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</si>
  <si>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</si>
  <si>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</si>
  <si>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</si>
  <si>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</si>
  <si>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</si>
  <si>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</si>
  <si>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</si>
  <si>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</si>
  <si>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</si>
  <si>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</si>
  <si>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</si>
  <si>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</si>
  <si>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5/4/3/2/1</t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</si>
  <si>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</si>
  <si>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</si>
  <si>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</si>
  <si>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</si>
  <si>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</si>
  <si>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</si>
  <si>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</si>
  <si>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</si>
  <si>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</si>
  <si>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</si>
  <si>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</si>
  <si>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</si>
  <si>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</si>
  <si>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</si>
  <si>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</si>
  <si>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</si>
  <si>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</si>
  <si>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</si>
  <si>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</si>
  <si>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</si>
  <si>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</si>
  <si>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</si>
  <si>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</si>
  <si>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</si>
  <si>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</si>
  <si>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</si>
  <si>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</si>
  <si>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사업주 참여와 EPC계약수주가 함께 있는 경우, 둘 중 높은 점수만을 인정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</si>
  <si>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</si>
  <si>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</si>
  <si>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</si>
  <si>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</si>
  <si>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</si>
  <si>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</si>
  <si>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</si>
  <si>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</si>
  <si>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</si>
  <si>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</si>
  <si>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</si>
  <si>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</si>
  <si>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</si>
  <si>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</si>
  <si>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</si>
  <si>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</si>
  <si>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</si>
  <si>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</si>
  <si>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2-1. 기업신용등급</t>
    <phoneticPr fontId="2" type="noConversion"/>
  </si>
  <si>
    <t>2-2. 국내외 투자개발형 인프라 사업 수행 경험</t>
    <phoneticPr fontId="2" type="noConversion"/>
  </si>
  <si>
    <t>1-4. PPP 제도·법령 현황</t>
  </si>
  <si>
    <t>3/2/1/0</t>
    <phoneticPr fontId="2" type="noConversion"/>
  </si>
  <si>
    <t>3/2/1</t>
    <phoneticPr fontId="2" type="noConversion"/>
  </si>
  <si>
    <t>3/2/1/0.5</t>
    <phoneticPr fontId="2" type="noConversion"/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</si>
  <si>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</si>
  <si>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</si>
  <si>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</si>
  <si>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</si>
  <si>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</si>
  <si>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</si>
  <si>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</si>
  <si>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</si>
  <si>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</si>
  <si>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</si>
  <si>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</si>
  <si>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2-2. 국내외 투자개발형 인프라 사업 수행 경험</t>
  </si>
  <si>
    <t>2-1. 기업신용등급 (미비시 무담보 기업어음 등급)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</si>
  <si>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2-1. 기업신용등급[미비시 무담보 기업어음 등급](5) :</t>
    </r>
    <r>
      <rPr>
        <sz val="11"/>
        <color theme="1"/>
        <rFont val="맑은 고딕"/>
        <family val="3"/>
        <charset val="129"/>
        <scheme val="minor"/>
      </rPr>
      <t xml:space="preserve"> AA[어음등급 A1] 이상(5), A[어음등급 A2] 이상(4), BBB[어음등급 A3] 초과(3), BBB[어음등급 A3] 이하(2), 등급 없는 경우(1)</t>
    </r>
    <phoneticPr fontId="2" type="noConversion"/>
  </si>
  <si>
    <t>6. 기타가점</t>
  </si>
  <si>
    <t>6-2. 중소기업 참여여부</t>
  </si>
  <si>
    <t>6. 기타 가점</t>
    <phoneticPr fontId="2" type="noConversion"/>
  </si>
  <si>
    <t>ㅇ 2021년 10월 IMF 공시-"2020년 GDP 성장률"</t>
    <phoneticPr fontId="2" type="noConversion"/>
  </si>
  <si>
    <t>1-3. 경제 환경</t>
    <phoneticPr fontId="2" type="noConversion"/>
  </si>
  <si>
    <t>1-3. 경제 환경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</si>
  <si>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</si>
  <si>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t>(별지 제 21호 서식)</t>
    <phoneticPr fontId="2" type="noConversion"/>
  </si>
  <si>
    <t>ㅁ 건설형 투자개발사업 예비 타당성조사 자체 정량평가표</t>
    <phoneticPr fontId="2" type="noConversion"/>
  </si>
  <si>
    <t>6-2. 중소·중견기업 참여여부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</si>
  <si>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환경(3)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</si>
  <si>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환경(3) :</t>
    </r>
    <r>
      <rPr>
        <sz val="11"/>
        <color theme="1"/>
        <rFont val="맑은 고딕"/>
        <family val="3"/>
        <charset val="129"/>
        <scheme val="minor"/>
      </rPr>
      <t xml:space="preserve"> 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</si>
  <si>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환경(3) : </t>
    </r>
    <r>
      <rPr>
        <sz val="11"/>
        <color theme="1"/>
        <rFont val="맑은 고딕"/>
        <family val="3"/>
        <charset val="129"/>
        <scheme val="minor"/>
      </rPr>
      <t>제안 직전연도 IMF 공시 GDP 성장률 기준 전년도 개도국 평균 이상(3), 개도국 평균 미만(2), 채무불이행/IMF 지원 대상 등인 경우(1)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</si>
  <si>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현황(3)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존재(3), 명시적 제도 및 법령은 없으나 PPP 관련 업무를 주관하는 정부조직이 명확하게 규정되어 있음(2), 관련 법령 및 조직이 존재하지 않음(1)</t>
    </r>
    <phoneticPr fontId="2" type="noConversion"/>
  </si>
  <si>
    <r>
      <t xml:space="preserve"> 1-5. 사업대상지 자연환경(3)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발생(3), 1회 발생(2), 2회 발생(1), 3회 이상 발생(0.5)</t>
    </r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</si>
  <si>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</si>
  <si>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</si>
  <si>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</si>
  <si>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국내외 개발형 인프라 사업 수행 경험(5) : </t>
    </r>
    <r>
      <rPr>
        <sz val="11"/>
        <color theme="1"/>
        <rFont val="맑은 고딕"/>
        <family val="3"/>
        <charset val="129"/>
        <scheme val="minor"/>
      </rPr>
      <t>사업주로 수행 2건 이상(5), 사업주로 수행 1건(4), EPC 또는 O&amp;M 참여 2건 이상(3), EPC 또는 O&amp;M 참여 1건(2), 해당사항 없는 경우(1)</t>
    </r>
    <phoneticPr fontId="2" type="noConversion"/>
  </si>
  <si>
    <r>
      <t xml:space="preserve"> 6-2. 중소·중견기업 참여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중소·중견기업과 컨소 등을 구성하여 공동으로 추진하는 사업</t>
    </r>
    <phoneticPr fontId="2" type="noConversion"/>
  </si>
  <si>
    <t>2-3. 대상국가 사업경험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</si>
  <si>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2-3. 대상국가 사업경험(5년 이내)(5) : </t>
    </r>
    <r>
      <rPr>
        <sz val="11"/>
        <color theme="1"/>
        <rFont val="맑은 고딕"/>
        <family val="3"/>
        <charset val="129"/>
        <scheme val="minor"/>
      </rPr>
      <t>사업실적 7건 이상(5), 사업실적 5~6건(4), 사업실적 3~4건(3), 사업실적 1~2건(2), 해당사항 없는 경우(1)</t>
    </r>
    <phoneticPr fontId="2" type="noConversion"/>
  </si>
  <si>
    <t>2-3. 대상국가 사업경험(5년 이내)</t>
    <phoneticPr fontId="2" type="noConversion"/>
  </si>
  <si>
    <t>(별지 제 28호 서식)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</si>
</sst>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28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sz val="11"/>
      <color theme="1"/>
      <name val="Calibri"/>
      <family val="3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9" fillId="7" borderId="38" xfId="0" applyFont="1" applyFill="1" applyBorder="1" applyAlignment="1">
      <alignment vertical="center"/>
    </xf>
    <xf numFmtId="0" fontId="7" fillId="7" borderId="36" xfId="0" applyFont="1" applyFill="1" applyBorder="1" applyAlignment="1">
      <alignment vertical="center"/>
    </xf>
    <xf numFmtId="0" fontId="9" fillId="7" borderId="8" xfId="0" applyFont="1" applyFill="1" applyBorder="1" applyAlignment="1">
      <alignment vertical="center"/>
    </xf>
    <xf numFmtId="0" fontId="7" fillId="7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16" fillId="7" borderId="30" xfId="0" applyFont="1" applyFill="1" applyBorder="1" applyAlignment="1">
      <alignment vertical="center"/>
    </xf>
    <xf numFmtId="0" fontId="16" fillId="7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4" fillId="3" borderId="6" xfId="0" applyFont="1" applyFill="1" applyBorder="1" applyAlignment="1">
      <alignment vertical="center"/>
    </xf>
    <xf numFmtId="0" fontId="9" fillId="0" borderId="0" xfId="0" applyNumberFormat="1" applyFont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31" xfId="0" applyFont="1" applyFill="1" applyBorder="1" applyAlignment="1">
      <alignment horizontal="center" vertical="center"/>
    </xf>
    <xf numFmtId="0" fontId="3" fillId="7" borderId="28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showGridLines="0" tabSelected="1" view="pageBreakPreview" zoomScale="85" zoomScaleNormal="85" zoomScaleSheetLayoutView="85" workbookViewId="0">
      <selection activeCell="B1" sqref="B1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63" t="s">
        <v>113</v>
      </c>
    </row>
    <row r="4" spans="1:7" ht="26.25" x14ac:dyDescent="0.3">
      <c r="A4" s="62"/>
      <c r="B4" s="33" t="s">
        <v>98</v>
      </c>
      <c r="C4" s="34"/>
      <c r="D4" s="34"/>
      <c r="E4" s="34"/>
      <c r="F4" s="34"/>
      <c r="G4" s="34"/>
    </row>
    <row r="5" spans="1:7" ht="27" thickBot="1" x14ac:dyDescent="0.35">
      <c r="B5" s="2"/>
      <c r="G5" s="60" t="s">
        <v>58</v>
      </c>
    </row>
    <row r="6" spans="1:7" ht="20.25" x14ac:dyDescent="0.3">
      <c r="B6" s="85" t="s">
        <v>7</v>
      </c>
      <c r="C6" s="86"/>
      <c r="D6" s="86"/>
      <c r="E6" s="87"/>
      <c r="F6" s="35" t="s">
        <v>27</v>
      </c>
      <c r="G6" s="36"/>
    </row>
    <row r="7" spans="1:7" ht="17.25" thickBot="1" x14ac:dyDescent="0.35">
      <c r="B7" s="88" t="s">
        <v>11</v>
      </c>
      <c r="C7" s="89"/>
      <c r="D7" s="89"/>
      <c r="E7" s="90"/>
      <c r="F7" s="37" t="s">
        <v>6</v>
      </c>
      <c r="G7" s="38"/>
    </row>
    <row r="8" spans="1:7" x14ac:dyDescent="0.3">
      <c r="B8" s="91" t="s">
        <v>10</v>
      </c>
      <c r="C8" s="92"/>
      <c r="D8" s="39" t="s">
        <v>0</v>
      </c>
      <c r="E8" s="40" t="s">
        <v>2</v>
      </c>
      <c r="F8" s="41" t="s">
        <v>3</v>
      </c>
      <c r="G8" s="42" t="s">
        <v>4</v>
      </c>
    </row>
    <row r="9" spans="1:7" x14ac:dyDescent="0.3">
      <c r="B9" s="93" t="s">
        <v>61</v>
      </c>
      <c r="C9" s="1" t="s">
        <v>64</v>
      </c>
      <c r="D9" s="3">
        <v>1</v>
      </c>
      <c r="E9" s="4">
        <v>3</v>
      </c>
      <c r="F9" s="24">
        <f>'1. 사업환경'!E8</f>
        <v>0</v>
      </c>
      <c r="G9" s="5">
        <f>F9*D9</f>
        <v>0</v>
      </c>
    </row>
    <row r="10" spans="1:7" x14ac:dyDescent="0.3">
      <c r="B10" s="93"/>
      <c r="C10" s="1" t="s">
        <v>66</v>
      </c>
      <c r="D10" s="3">
        <v>1</v>
      </c>
      <c r="E10" s="4">
        <v>3</v>
      </c>
      <c r="F10" s="24">
        <f>'1. 사업환경'!E9</f>
        <v>0</v>
      </c>
      <c r="G10" s="5">
        <f t="shared" ref="G10:G16" si="0">F10*D10</f>
        <v>0</v>
      </c>
    </row>
    <row r="11" spans="1:7" x14ac:dyDescent="0.3">
      <c r="B11" s="93"/>
      <c r="C11" s="1" t="s">
        <v>94</v>
      </c>
      <c r="D11" s="3">
        <v>1</v>
      </c>
      <c r="E11" s="4">
        <v>3</v>
      </c>
      <c r="F11" s="24">
        <f>'1. 사업환경'!E10</f>
        <v>3</v>
      </c>
      <c r="G11" s="5">
        <f t="shared" si="0"/>
        <v>3</v>
      </c>
    </row>
    <row r="12" spans="1:7" x14ac:dyDescent="0.3">
      <c r="B12" s="93"/>
      <c r="C12" s="1" t="s">
        <v>67</v>
      </c>
      <c r="D12" s="3">
        <v>1</v>
      </c>
      <c r="E12" s="4">
        <v>3</v>
      </c>
      <c r="F12" s="24">
        <f>'1. 사업환경'!E11</f>
        <v>3</v>
      </c>
      <c r="G12" s="5">
        <f t="shared" si="0"/>
        <v>3</v>
      </c>
    </row>
    <row r="13" spans="1:7" x14ac:dyDescent="0.3">
      <c r="B13" s="93"/>
      <c r="C13" s="1" t="s">
        <v>69</v>
      </c>
      <c r="D13" s="3">
        <v>1</v>
      </c>
      <c r="E13" s="82">
        <v>3</v>
      </c>
      <c r="F13" s="24">
        <f>'1. 사업환경'!E12</f>
        <v>0.5</v>
      </c>
      <c r="G13" s="5">
        <f t="shared" si="0"/>
        <v>0.5</v>
      </c>
    </row>
    <row r="14" spans="1:7" x14ac:dyDescent="0.3">
      <c r="B14" s="93" t="s">
        <v>62</v>
      </c>
      <c r="C14" s="1" t="s">
        <v>70</v>
      </c>
      <c r="D14" s="3">
        <v>1</v>
      </c>
      <c r="E14" s="4">
        <v>5</v>
      </c>
      <c r="F14" s="24">
        <f>'2. 사업추진 역량'!E8</f>
        <v>5</v>
      </c>
      <c r="G14" s="5">
        <f t="shared" si="0"/>
        <v>5</v>
      </c>
    </row>
    <row r="15" spans="1:7" x14ac:dyDescent="0.3">
      <c r="B15" s="93"/>
      <c r="C15" s="1" t="s">
        <v>71</v>
      </c>
      <c r="D15" s="3">
        <v>1</v>
      </c>
      <c r="E15" s="4">
        <v>5</v>
      </c>
      <c r="F15" s="24">
        <f>'2. 사업추진 역량'!E9</f>
        <v>5</v>
      </c>
      <c r="G15" s="5">
        <f t="shared" si="0"/>
        <v>5</v>
      </c>
    </row>
    <row r="16" spans="1:7" x14ac:dyDescent="0.3">
      <c r="B16" s="93"/>
      <c r="C16" s="1" t="s">
        <v>110</v>
      </c>
      <c r="D16" s="3">
        <v>1</v>
      </c>
      <c r="E16" s="4">
        <v>5</v>
      </c>
      <c r="F16" s="24">
        <f>'2. 사업추진 역량'!E10</f>
        <v>2</v>
      </c>
      <c r="G16" s="5">
        <f t="shared" si="0"/>
        <v>2</v>
      </c>
    </row>
    <row r="17" spans="2:7" x14ac:dyDescent="0.3">
      <c r="B17" s="94" t="s">
        <v>1</v>
      </c>
      <c r="C17" s="95"/>
      <c r="D17" s="43"/>
      <c r="E17" s="44">
        <f>SUM(E9:E16)</f>
        <v>30</v>
      </c>
      <c r="F17" s="45"/>
      <c r="G17" s="46">
        <f>SUM(G9:G16)</f>
        <v>18.5</v>
      </c>
    </row>
    <row r="18" spans="2:7" x14ac:dyDescent="0.3">
      <c r="B18" s="64" t="s">
        <v>92</v>
      </c>
      <c r="C18" s="1" t="s">
        <v>99</v>
      </c>
      <c r="D18" s="3"/>
      <c r="E18" s="4">
        <v>8</v>
      </c>
      <c r="F18" s="24">
        <f>'6. 기타가점'!E8</f>
        <v>8</v>
      </c>
      <c r="G18" s="5">
        <f t="shared" ref="G18" si="1">F18</f>
        <v>8</v>
      </c>
    </row>
    <row r="19" spans="2:7" ht="17.25" thickBot="1" x14ac:dyDescent="0.35">
      <c r="B19" s="96" t="s">
        <v>8</v>
      </c>
      <c r="C19" s="97"/>
      <c r="D19" s="47"/>
      <c r="E19" s="48">
        <f>SUM(E18:E18)</f>
        <v>8</v>
      </c>
      <c r="F19" s="49"/>
      <c r="G19" s="50">
        <f>SUM(G18:G18)</f>
        <v>8</v>
      </c>
    </row>
    <row r="20" spans="2:7" ht="17.25" thickBot="1" x14ac:dyDescent="0.35">
      <c r="B20" s="83" t="s">
        <v>9</v>
      </c>
      <c r="C20" s="84"/>
      <c r="D20" s="6"/>
      <c r="E20" s="7">
        <f>E17+E19</f>
        <v>38</v>
      </c>
      <c r="F20" s="8"/>
      <c r="G20" s="9">
        <f>G17+G19</f>
        <v>26.5</v>
      </c>
    </row>
    <row r="22" spans="2:7" x14ac:dyDescent="0.3">
      <c r="B22" t="s">
        <v>53</v>
      </c>
    </row>
  </sheetData>
  <mergeCells count="8">
    <mergeCell ref="B20:C20"/>
    <mergeCell ref="B6:E6"/>
    <mergeCell ref="B7:E7"/>
    <mergeCell ref="B8:C8"/>
    <mergeCell ref="B9:B13"/>
    <mergeCell ref="B14:B16"/>
    <mergeCell ref="B17:C17"/>
    <mergeCell ref="B19:C19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="85" zoomScaleNormal="85" zoomScaleSheetLayoutView="85" workbookViewId="0">
      <pane ySplit="15" topLeftCell="A16" activePane="bottomLeft" state="frozen"/>
      <selection activeCell="C10" sqref="C10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63" t="s">
        <v>97</v>
      </c>
    </row>
    <row r="2" spans="2:15" ht="17.25" thickBot="1" x14ac:dyDescent="0.35">
      <c r="H2" s="27" t="s">
        <v>100</v>
      </c>
    </row>
    <row r="3" spans="2:15" x14ac:dyDescent="0.3">
      <c r="I3" s="98" t="s">
        <v>82</v>
      </c>
      <c r="J3" s="100" t="s">
        <v>78</v>
      </c>
      <c r="K3" s="100" t="s">
        <v>83</v>
      </c>
      <c r="L3" s="100"/>
      <c r="M3" s="100"/>
      <c r="N3" s="102"/>
      <c r="O3" s="78" t="s">
        <v>48</v>
      </c>
    </row>
    <row r="4" spans="2:15" ht="17.25" customHeight="1" thickBot="1" x14ac:dyDescent="0.35">
      <c r="B4" s="61" t="s">
        <v>59</v>
      </c>
      <c r="I4" s="99"/>
      <c r="J4" s="101"/>
      <c r="K4" s="76">
        <v>0</v>
      </c>
      <c r="L4" s="76">
        <v>25</v>
      </c>
      <c r="M4" s="76">
        <v>50</v>
      </c>
      <c r="N4" s="77">
        <v>75</v>
      </c>
    </row>
    <row r="5" spans="2:15" ht="21.75" thickTop="1" thickBot="1" x14ac:dyDescent="0.35">
      <c r="B5" s="85" t="s">
        <v>7</v>
      </c>
      <c r="C5" s="86"/>
      <c r="D5" s="86"/>
      <c r="E5" s="51" t="str">
        <f>'정량평가 총계'!F6</f>
        <v>미얀마 000 사업</v>
      </c>
      <c r="F5" s="19"/>
      <c r="I5" s="72" t="s">
        <v>79</v>
      </c>
      <c r="J5" s="73">
        <v>3</v>
      </c>
      <c r="K5" s="74">
        <v>0</v>
      </c>
      <c r="L5" s="74">
        <v>1</v>
      </c>
      <c r="M5" s="74">
        <v>2</v>
      </c>
      <c r="N5" s="75">
        <v>3</v>
      </c>
    </row>
    <row r="6" spans="2:15" ht="17.25" customHeight="1" thickBot="1" x14ac:dyDescent="0.35">
      <c r="B6" s="88" t="s">
        <v>11</v>
      </c>
      <c r="C6" s="89"/>
      <c r="D6" s="89"/>
      <c r="E6" s="52" t="str">
        <f>'정량평가 총계'!F7</f>
        <v>000 기업</v>
      </c>
      <c r="F6" s="19"/>
      <c r="H6" s="27" t="s">
        <v>101</v>
      </c>
    </row>
    <row r="7" spans="2:15" x14ac:dyDescent="0.3">
      <c r="B7" s="108" t="s">
        <v>10</v>
      </c>
      <c r="C7" s="109"/>
      <c r="D7" s="53" t="s">
        <v>25</v>
      </c>
      <c r="E7" s="54" t="s">
        <v>3</v>
      </c>
      <c r="I7" s="113" t="s">
        <v>96</v>
      </c>
      <c r="J7" s="115" t="s">
        <v>78</v>
      </c>
      <c r="K7" s="100" t="s">
        <v>83</v>
      </c>
      <c r="L7" s="100"/>
      <c r="M7" s="100"/>
      <c r="N7" s="102"/>
      <c r="O7" s="78" t="s">
        <v>48</v>
      </c>
    </row>
    <row r="8" spans="2:15" ht="17.25" customHeight="1" thickBot="1" x14ac:dyDescent="0.35">
      <c r="B8" s="110" t="s">
        <v>61</v>
      </c>
      <c r="C8" s="1" t="s">
        <v>63</v>
      </c>
      <c r="D8" s="69" t="s">
        <v>73</v>
      </c>
      <c r="E8" s="25">
        <f>E21</f>
        <v>0</v>
      </c>
      <c r="F8" t="str">
        <f>IF(ISERROR(FIND(E8,D8)),FALSE,"")</f>
        <v/>
      </c>
      <c r="I8" s="114"/>
      <c r="J8" s="116"/>
      <c r="K8" s="76">
        <v>0</v>
      </c>
      <c r="L8" s="76">
        <v>25</v>
      </c>
      <c r="M8" s="76">
        <v>50</v>
      </c>
      <c r="N8" s="77">
        <v>75</v>
      </c>
    </row>
    <row r="9" spans="2:15" ht="18" thickTop="1" thickBot="1" x14ac:dyDescent="0.35">
      <c r="B9" s="111"/>
      <c r="C9" s="1" t="s">
        <v>65</v>
      </c>
      <c r="D9" s="69" t="s">
        <v>73</v>
      </c>
      <c r="E9" s="25">
        <f>E29</f>
        <v>0</v>
      </c>
      <c r="F9" t="str">
        <f t="shared" ref="F9:F12" si="0">IF(ISERROR(FIND(E9,D9)),FALSE,"")</f>
        <v/>
      </c>
      <c r="I9" s="72" t="s">
        <v>79</v>
      </c>
      <c r="J9" s="73">
        <v>3</v>
      </c>
      <c r="K9" s="74">
        <v>0</v>
      </c>
      <c r="L9" s="74">
        <v>1</v>
      </c>
      <c r="M9" s="74">
        <v>2</v>
      </c>
      <c r="N9" s="75">
        <v>3</v>
      </c>
    </row>
    <row r="10" spans="2:15" x14ac:dyDescent="0.3">
      <c r="B10" s="111"/>
      <c r="C10" s="67" t="s">
        <v>95</v>
      </c>
      <c r="D10" s="68" t="s">
        <v>74</v>
      </c>
      <c r="E10" s="58">
        <f>E37</f>
        <v>3</v>
      </c>
      <c r="F10" t="str">
        <f t="shared" si="0"/>
        <v/>
      </c>
      <c r="H10" s="27" t="s">
        <v>102</v>
      </c>
    </row>
    <row r="11" spans="2:15" x14ac:dyDescent="0.3">
      <c r="B11" s="111"/>
      <c r="C11" s="67" t="s">
        <v>72</v>
      </c>
      <c r="D11" s="68" t="s">
        <v>74</v>
      </c>
      <c r="E11" s="58">
        <f>E49</f>
        <v>3</v>
      </c>
      <c r="F11" t="str">
        <f t="shared" si="0"/>
        <v/>
      </c>
      <c r="I11" t="s">
        <v>49</v>
      </c>
    </row>
    <row r="12" spans="2:15" ht="17.25" thickBot="1" x14ac:dyDescent="0.35">
      <c r="B12" s="112"/>
      <c r="C12" s="10" t="s">
        <v>68</v>
      </c>
      <c r="D12" s="70" t="s">
        <v>75</v>
      </c>
      <c r="E12" s="26">
        <f>F59</f>
        <v>0.5</v>
      </c>
      <c r="F12" t="str">
        <f t="shared" si="0"/>
        <v/>
      </c>
      <c r="H12" s="28" t="s">
        <v>103</v>
      </c>
    </row>
    <row r="13" spans="2:15" x14ac:dyDescent="0.3">
      <c r="H13" s="28" t="s">
        <v>104</v>
      </c>
    </row>
    <row r="14" spans="2:15" x14ac:dyDescent="0.3">
      <c r="H14" s="28"/>
      <c r="I14" t="s">
        <v>81</v>
      </c>
    </row>
    <row r="15" spans="2:15" x14ac:dyDescent="0.3">
      <c r="H15" s="28"/>
      <c r="I15" t="s">
        <v>50</v>
      </c>
    </row>
    <row r="16" spans="2:15" x14ac:dyDescent="0.3">
      <c r="H16" s="28"/>
    </row>
    <row r="17" spans="2:8" ht="17.25" thickBot="1" x14ac:dyDescent="0.35"/>
    <row r="18" spans="2:8" x14ac:dyDescent="0.3">
      <c r="B18" s="104" t="s">
        <v>63</v>
      </c>
      <c r="C18" s="105"/>
    </row>
    <row r="19" spans="2:8" ht="17.25" thickBot="1" x14ac:dyDescent="0.35">
      <c r="B19" s="106"/>
      <c r="C19" s="107"/>
    </row>
    <row r="20" spans="2:8" ht="49.5" x14ac:dyDescent="0.3">
      <c r="B20" s="55" t="s">
        <v>18</v>
      </c>
      <c r="C20" s="71" t="s">
        <v>76</v>
      </c>
      <c r="D20" s="55" t="s">
        <v>13</v>
      </c>
      <c r="E20" s="55" t="s">
        <v>3</v>
      </c>
    </row>
    <row r="21" spans="2:8" ht="17.25" customHeight="1" x14ac:dyDescent="0.3">
      <c r="E21" s="16">
        <f>HLOOKUP($C$22,$K$4:$N$5,2,TRUE)</f>
        <v>0</v>
      </c>
    </row>
    <row r="22" spans="2:8" ht="18" customHeight="1" x14ac:dyDescent="0.3">
      <c r="B22" s="12" t="s">
        <v>14</v>
      </c>
      <c r="C22" s="81">
        <v>9.91</v>
      </c>
      <c r="D22" s="15" t="s">
        <v>77</v>
      </c>
      <c r="E22" s="15"/>
    </row>
    <row r="23" spans="2:8" x14ac:dyDescent="0.3">
      <c r="B23" s="12"/>
      <c r="C23" s="12"/>
      <c r="D23" s="20"/>
      <c r="E23" s="15"/>
    </row>
    <row r="24" spans="2:8" ht="17.25" customHeight="1" x14ac:dyDescent="0.3">
      <c r="B24" s="12"/>
      <c r="C24" s="12"/>
      <c r="D24" s="20"/>
      <c r="E24" s="15"/>
    </row>
    <row r="25" spans="2:8" ht="17.25" thickBot="1" x14ac:dyDescent="0.35">
      <c r="B25" s="12"/>
      <c r="C25" s="12"/>
      <c r="D25" s="13"/>
    </row>
    <row r="26" spans="2:8" x14ac:dyDescent="0.3">
      <c r="B26" s="104" t="s">
        <v>65</v>
      </c>
      <c r="C26" s="105"/>
    </row>
    <row r="27" spans="2:8" ht="17.25" customHeight="1" thickBot="1" x14ac:dyDescent="0.35">
      <c r="B27" s="106"/>
      <c r="C27" s="107"/>
      <c r="H27" s="27"/>
    </row>
    <row r="28" spans="2:8" ht="33" x14ac:dyDescent="0.3">
      <c r="B28" s="55" t="s">
        <v>18</v>
      </c>
      <c r="C28" s="71" t="s">
        <v>80</v>
      </c>
      <c r="D28" s="55" t="s">
        <v>13</v>
      </c>
      <c r="E28" s="55" t="s">
        <v>3</v>
      </c>
    </row>
    <row r="29" spans="2:8" x14ac:dyDescent="0.3">
      <c r="E29" s="16">
        <f>HLOOKUP(C30,$K$8:$N$9,2,TRUE)</f>
        <v>0</v>
      </c>
    </row>
    <row r="30" spans="2:8" ht="16.5" customHeight="1" x14ac:dyDescent="0.3">
      <c r="B30" s="12" t="s">
        <v>14</v>
      </c>
      <c r="C30" s="81">
        <v>21.74</v>
      </c>
      <c r="D30" s="15" t="s">
        <v>77</v>
      </c>
      <c r="E30" s="15"/>
    </row>
    <row r="31" spans="2:8" x14ac:dyDescent="0.3">
      <c r="B31" s="12"/>
      <c r="C31" s="14"/>
      <c r="D31" s="20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04" t="s">
        <v>95</v>
      </c>
      <c r="C34" s="105"/>
    </row>
    <row r="35" spans="2:8" ht="17.25" thickBot="1" x14ac:dyDescent="0.35">
      <c r="B35" s="106"/>
      <c r="C35" s="107"/>
      <c r="D35" s="103"/>
      <c r="E35" s="103"/>
      <c r="H35" s="27"/>
    </row>
    <row r="36" spans="2:8" x14ac:dyDescent="0.3">
      <c r="B36" s="55" t="s">
        <v>18</v>
      </c>
      <c r="C36" s="55" t="s">
        <v>15</v>
      </c>
      <c r="D36" s="55" t="s">
        <v>13</v>
      </c>
      <c r="E36" s="55" t="s">
        <v>3</v>
      </c>
    </row>
    <row r="37" spans="2:8" x14ac:dyDescent="0.3">
      <c r="E37" s="16">
        <v>3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66"/>
    </row>
    <row r="40" spans="2:8" x14ac:dyDescent="0.3">
      <c r="B40" s="12" t="s">
        <v>93</v>
      </c>
      <c r="C40" s="12"/>
    </row>
    <row r="41" spans="2:8" x14ac:dyDescent="0.3">
      <c r="B41" s="12" t="s">
        <v>33</v>
      </c>
      <c r="C41" s="14">
        <v>-2.0660000000000001E-2</v>
      </c>
    </row>
    <row r="42" spans="2:8" x14ac:dyDescent="0.3">
      <c r="B42" s="15" t="s">
        <v>16</v>
      </c>
      <c r="C42" s="14"/>
      <c r="D42" s="66"/>
      <c r="E42" s="15"/>
    </row>
    <row r="45" spans="2:8" ht="17.25" thickBot="1" x14ac:dyDescent="0.35"/>
    <row r="46" spans="2:8" x14ac:dyDescent="0.3">
      <c r="B46" s="104" t="s">
        <v>72</v>
      </c>
      <c r="C46" s="105"/>
    </row>
    <row r="47" spans="2:8" ht="17.25" thickBot="1" x14ac:dyDescent="0.35">
      <c r="B47" s="106"/>
      <c r="C47" s="107"/>
      <c r="D47" s="103"/>
      <c r="E47" s="103"/>
      <c r="H47" s="28"/>
    </row>
    <row r="48" spans="2:8" x14ac:dyDescent="0.3">
      <c r="B48" s="55" t="s">
        <v>18</v>
      </c>
      <c r="C48" s="55" t="s">
        <v>12</v>
      </c>
      <c r="D48" s="55" t="s">
        <v>13</v>
      </c>
      <c r="E48" s="55" t="s">
        <v>3</v>
      </c>
    </row>
    <row r="49" spans="2:9" x14ac:dyDescent="0.3">
      <c r="E49" s="16">
        <v>3</v>
      </c>
    </row>
    <row r="50" spans="2:9" x14ac:dyDescent="0.3">
      <c r="B50" s="12" t="s">
        <v>14</v>
      </c>
      <c r="C50" s="14" t="s">
        <v>84</v>
      </c>
      <c r="D50" s="15" t="s">
        <v>86</v>
      </c>
      <c r="E50" s="15"/>
    </row>
    <row r="51" spans="2:9" x14ac:dyDescent="0.3">
      <c r="B51" s="12"/>
      <c r="C51" s="14" t="s">
        <v>85</v>
      </c>
      <c r="D51" s="15" t="s">
        <v>86</v>
      </c>
    </row>
    <row r="54" spans="2:9" ht="17.25" thickBot="1" x14ac:dyDescent="0.35"/>
    <row r="55" spans="2:9" x14ac:dyDescent="0.3">
      <c r="B55" s="104" t="s">
        <v>68</v>
      </c>
      <c r="C55" s="105"/>
    </row>
    <row r="56" spans="2:9" ht="17.25" thickBot="1" x14ac:dyDescent="0.35">
      <c r="B56" s="106"/>
      <c r="C56" s="107"/>
      <c r="D56" s="103" t="s">
        <v>47</v>
      </c>
      <c r="E56" s="103"/>
      <c r="H56" s="28"/>
    </row>
    <row r="57" spans="2:9" ht="17.25" thickBot="1" x14ac:dyDescent="0.35">
      <c r="B57" s="117" t="s">
        <v>32</v>
      </c>
      <c r="C57" s="118"/>
      <c r="D57" s="65"/>
      <c r="E57" s="65"/>
      <c r="H57" s="28"/>
    </row>
    <row r="58" spans="2:9" x14ac:dyDescent="0.3">
      <c r="B58" s="56" t="s">
        <v>12</v>
      </c>
      <c r="C58" s="56" t="s">
        <v>22</v>
      </c>
      <c r="D58" s="55"/>
      <c r="E58" s="55" t="s">
        <v>13</v>
      </c>
      <c r="F58" s="55" t="s">
        <v>3</v>
      </c>
    </row>
    <row r="59" spans="2:9" x14ac:dyDescent="0.3">
      <c r="B59" s="11"/>
      <c r="C59" s="13" t="s">
        <v>31</v>
      </c>
      <c r="F59" s="16">
        <v>0.5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41</v>
      </c>
      <c r="D61" s="23" t="s">
        <v>42</v>
      </c>
      <c r="E61" s="15" t="s">
        <v>26</v>
      </c>
    </row>
    <row r="62" spans="2:9" x14ac:dyDescent="0.3">
      <c r="B62" s="13" t="s">
        <v>105</v>
      </c>
      <c r="C62" s="13" t="s">
        <v>106</v>
      </c>
      <c r="D62" s="23"/>
      <c r="E62" s="15" t="s">
        <v>26</v>
      </c>
    </row>
    <row r="63" spans="2:9" x14ac:dyDescent="0.3">
      <c r="B63" s="13" t="s">
        <v>107</v>
      </c>
      <c r="C63" s="13" t="s">
        <v>106</v>
      </c>
      <c r="D63" s="23"/>
      <c r="E63" s="15" t="s">
        <v>26</v>
      </c>
    </row>
    <row r="64" spans="2:9" x14ac:dyDescent="0.3">
      <c r="B64" s="13" t="s">
        <v>20</v>
      </c>
      <c r="C64" s="13" t="s">
        <v>43</v>
      </c>
      <c r="D64" s="23" t="s">
        <v>46</v>
      </c>
      <c r="E64" s="15" t="s">
        <v>26</v>
      </c>
      <c r="I64" s="27"/>
    </row>
    <row r="65" spans="2:9" x14ac:dyDescent="0.3">
      <c r="B65" s="13" t="s">
        <v>21</v>
      </c>
      <c r="C65" s="13" t="s">
        <v>44</v>
      </c>
      <c r="D65" s="23" t="s">
        <v>45</v>
      </c>
      <c r="E65" s="15" t="s">
        <v>26</v>
      </c>
    </row>
    <row r="69" spans="2:9" x14ac:dyDescent="0.3">
      <c r="I69" s="27"/>
    </row>
    <row r="72" spans="2:9" x14ac:dyDescent="0.3">
      <c r="I72" s="28"/>
    </row>
    <row r="74" spans="2:9" x14ac:dyDescent="0.3">
      <c r="I74" s="28"/>
    </row>
    <row r="75" spans="2:9" x14ac:dyDescent="0.3">
      <c r="I75" s="28"/>
    </row>
    <row r="76" spans="2:9" x14ac:dyDescent="0.3">
      <c r="I76" s="28"/>
    </row>
  </sheetData>
  <mergeCells count="19">
    <mergeCell ref="B55:C56"/>
    <mergeCell ref="D56:E56"/>
    <mergeCell ref="B57:C57"/>
    <mergeCell ref="B46:C47"/>
    <mergeCell ref="D47:E47"/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</mergeCells>
  <phoneticPr fontId="2" type="noConversion"/>
  <pageMargins left="0.7" right="0.7" top="0.75" bottom="0.75" header="0.3" footer="0.3"/>
  <pageSetup paperSize="9" scale="62" orientation="portrait" verticalDpi="0" r:id="rId1"/>
  <rowBreaks count="1" manualBreakCount="1">
    <brk id="66" max="6" man="1"/>
  </rowBreaks>
  <ignoredErrors>
    <ignoredError sqref="D10:D11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6"/>
  <sheetViews>
    <sheetView showGridLines="0" view="pageBreakPreview" zoomScale="85" zoomScaleNormal="85" zoomScaleSheetLayoutView="85" workbookViewId="0">
      <pane ySplit="11" topLeftCell="A12" activePane="bottomLeft" state="frozen"/>
      <selection activeCell="C10" sqref="C10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63" t="s">
        <v>97</v>
      </c>
    </row>
    <row r="4" spans="2:9" ht="17.25" thickBot="1" x14ac:dyDescent="0.35">
      <c r="B4" s="61" t="s">
        <v>60</v>
      </c>
    </row>
    <row r="5" spans="2:9" ht="20.25" x14ac:dyDescent="0.3">
      <c r="B5" s="119" t="s">
        <v>7</v>
      </c>
      <c r="C5" s="120"/>
      <c r="D5" s="120"/>
      <c r="E5" s="51" t="str">
        <f>'정량평가 총계'!F6</f>
        <v>미얀마 000 사업</v>
      </c>
    </row>
    <row r="6" spans="2:9" ht="17.25" thickBot="1" x14ac:dyDescent="0.35">
      <c r="B6" s="121" t="s">
        <v>11</v>
      </c>
      <c r="C6" s="122"/>
      <c r="D6" s="122"/>
      <c r="E6" s="52" t="str">
        <f>'정량평가 총계'!F7</f>
        <v>000 기업</v>
      </c>
      <c r="H6" s="27" t="s">
        <v>89</v>
      </c>
    </row>
    <row r="7" spans="2:9" x14ac:dyDescent="0.3">
      <c r="B7" s="108" t="s">
        <v>10</v>
      </c>
      <c r="C7" s="109"/>
      <c r="D7" s="53" t="s">
        <v>24</v>
      </c>
      <c r="E7" s="54" t="s">
        <v>3</v>
      </c>
      <c r="I7" t="s">
        <v>52</v>
      </c>
    </row>
    <row r="8" spans="2:9" x14ac:dyDescent="0.3">
      <c r="B8" s="93" t="s">
        <v>62</v>
      </c>
      <c r="C8" s="1" t="s">
        <v>70</v>
      </c>
      <c r="D8" s="17" t="s">
        <v>23</v>
      </c>
      <c r="E8" s="25">
        <f>E17</f>
        <v>5</v>
      </c>
      <c r="F8" t="str">
        <f>IF(ISERROR(FIND(E8,D8)),FALSE,"")</f>
        <v/>
      </c>
      <c r="H8" s="27" t="s">
        <v>108</v>
      </c>
    </row>
    <row r="9" spans="2:9" x14ac:dyDescent="0.3">
      <c r="B9" s="93"/>
      <c r="C9" s="1" t="s">
        <v>71</v>
      </c>
      <c r="D9" s="57" t="s">
        <v>54</v>
      </c>
      <c r="E9" s="58">
        <f>E24</f>
        <v>5</v>
      </c>
      <c r="F9" t="str">
        <f t="shared" ref="F9:F10" si="0">IF(ISERROR(FIND(E9,D9)),FALSE,"")</f>
        <v/>
      </c>
      <c r="I9" s="22" t="s">
        <v>51</v>
      </c>
    </row>
    <row r="10" spans="2:9" ht="17.25" thickBot="1" x14ac:dyDescent="0.35">
      <c r="B10" s="123"/>
      <c r="C10" s="10" t="s">
        <v>110</v>
      </c>
      <c r="D10" s="18" t="s">
        <v>23</v>
      </c>
      <c r="E10" s="26">
        <f>F36</f>
        <v>2</v>
      </c>
      <c r="F10" t="str">
        <f t="shared" si="0"/>
        <v/>
      </c>
      <c r="H10" s="27" t="s">
        <v>111</v>
      </c>
    </row>
    <row r="13" spans="2:9" ht="17.25" thickBot="1" x14ac:dyDescent="0.35"/>
    <row r="14" spans="2:9" x14ac:dyDescent="0.3">
      <c r="B14" s="104" t="s">
        <v>88</v>
      </c>
      <c r="C14" s="105"/>
    </row>
    <row r="15" spans="2:9" ht="17.25" thickBot="1" x14ac:dyDescent="0.35">
      <c r="B15" s="106"/>
      <c r="C15" s="107"/>
      <c r="D15" s="12"/>
    </row>
    <row r="16" spans="2:9" x14ac:dyDescent="0.3">
      <c r="B16" s="55" t="s">
        <v>12</v>
      </c>
      <c r="C16" s="55" t="s">
        <v>35</v>
      </c>
      <c r="D16" s="55" t="s">
        <v>13</v>
      </c>
      <c r="E16" s="55" t="s">
        <v>3</v>
      </c>
    </row>
    <row r="17" spans="2:5" x14ac:dyDescent="0.3">
      <c r="B17" s="12" t="s">
        <v>36</v>
      </c>
      <c r="C17" s="12" t="s">
        <v>37</v>
      </c>
      <c r="D17" s="12" t="s">
        <v>34</v>
      </c>
      <c r="E17" s="16">
        <v>5</v>
      </c>
    </row>
    <row r="18" spans="2:5" x14ac:dyDescent="0.3">
      <c r="B18" s="79"/>
      <c r="C18" s="12"/>
      <c r="D18" s="12"/>
    </row>
    <row r="19" spans="2:5" x14ac:dyDescent="0.3">
      <c r="B19" s="79"/>
      <c r="C19" s="12"/>
      <c r="D19" s="12"/>
    </row>
    <row r="20" spans="2:5" ht="17.25" thickBot="1" x14ac:dyDescent="0.35">
      <c r="B20" s="79"/>
      <c r="C20" s="12"/>
      <c r="D20" s="12"/>
    </row>
    <row r="21" spans="2:5" x14ac:dyDescent="0.3">
      <c r="B21" s="104" t="s">
        <v>87</v>
      </c>
      <c r="C21" s="105"/>
    </row>
    <row r="22" spans="2:5" ht="17.25" thickBot="1" x14ac:dyDescent="0.35">
      <c r="B22" s="106"/>
      <c r="C22" s="107"/>
      <c r="D22" s="12"/>
    </row>
    <row r="23" spans="2:5" x14ac:dyDescent="0.3">
      <c r="B23" s="55" t="s">
        <v>12</v>
      </c>
      <c r="C23" s="55" t="s">
        <v>5</v>
      </c>
      <c r="D23" s="55" t="s">
        <v>13</v>
      </c>
      <c r="E23" s="55" t="s">
        <v>3</v>
      </c>
    </row>
    <row r="24" spans="2:5" x14ac:dyDescent="0.3">
      <c r="B24" s="21"/>
      <c r="C24" s="21"/>
      <c r="D24" s="21"/>
      <c r="E24" s="16">
        <v>5</v>
      </c>
    </row>
    <row r="25" spans="2:5" x14ac:dyDescent="0.3">
      <c r="B25" s="124" t="s">
        <v>29</v>
      </c>
      <c r="C25" s="12" t="s">
        <v>28</v>
      </c>
      <c r="D25" s="12" t="s">
        <v>34</v>
      </c>
    </row>
    <row r="26" spans="2:5" x14ac:dyDescent="0.3">
      <c r="B26" s="124"/>
      <c r="C26" s="12" t="s">
        <v>28</v>
      </c>
      <c r="D26" s="12" t="s">
        <v>34</v>
      </c>
    </row>
    <row r="27" spans="2:5" x14ac:dyDescent="0.3">
      <c r="B27" s="124"/>
      <c r="C27" s="12" t="s">
        <v>28</v>
      </c>
      <c r="D27" s="12" t="s">
        <v>34</v>
      </c>
    </row>
    <row r="28" spans="2:5" x14ac:dyDescent="0.3">
      <c r="B28" s="125" t="s">
        <v>30</v>
      </c>
      <c r="C28" s="12" t="s">
        <v>28</v>
      </c>
      <c r="D28" s="12" t="s">
        <v>34</v>
      </c>
    </row>
    <row r="29" spans="2:5" x14ac:dyDescent="0.3">
      <c r="B29" s="125"/>
      <c r="C29" s="12" t="s">
        <v>28</v>
      </c>
      <c r="D29" s="12" t="s">
        <v>34</v>
      </c>
    </row>
    <row r="32" spans="2:5" ht="17.25" thickBot="1" x14ac:dyDescent="0.35"/>
    <row r="33" spans="2:6" x14ac:dyDescent="0.3">
      <c r="B33" s="104" t="s">
        <v>112</v>
      </c>
      <c r="C33" s="105"/>
    </row>
    <row r="34" spans="2:6" ht="17.25" thickBot="1" x14ac:dyDescent="0.35">
      <c r="B34" s="106"/>
      <c r="C34" s="107"/>
      <c r="D34" s="12"/>
    </row>
    <row r="35" spans="2:6" x14ac:dyDescent="0.3">
      <c r="B35" s="55" t="s">
        <v>12</v>
      </c>
      <c r="C35" s="55" t="s">
        <v>5</v>
      </c>
      <c r="D35" s="55" t="s">
        <v>55</v>
      </c>
      <c r="E35" s="55" t="s">
        <v>13</v>
      </c>
      <c r="F35" s="55" t="s">
        <v>3</v>
      </c>
    </row>
    <row r="36" spans="2:6" x14ac:dyDescent="0.3">
      <c r="B36" s="12" t="s">
        <v>36</v>
      </c>
      <c r="C36" s="12" t="s">
        <v>37</v>
      </c>
      <c r="D36" s="12" t="s">
        <v>56</v>
      </c>
      <c r="E36" s="12" t="s">
        <v>34</v>
      </c>
      <c r="F36" s="16">
        <v>2</v>
      </c>
    </row>
  </sheetData>
  <mergeCells count="9">
    <mergeCell ref="B5:D5"/>
    <mergeCell ref="B6:D6"/>
    <mergeCell ref="B7:C7"/>
    <mergeCell ref="B8:B10"/>
    <mergeCell ref="B33:C34"/>
    <mergeCell ref="B21:C22"/>
    <mergeCell ref="B14:C15"/>
    <mergeCell ref="B25:B27"/>
    <mergeCell ref="B28:B29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5"/>
  <sheetViews>
    <sheetView showGridLines="0" view="pageBreakPreview" zoomScale="85" zoomScaleNormal="85" zoomScaleSheetLayoutView="85" workbookViewId="0">
      <pane ySplit="9" topLeftCell="A10" activePane="bottomLeft" state="frozen"/>
      <selection activeCell="C10" sqref="C10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2" customWidth="1"/>
    <col min="8" max="8" width="21.625" style="32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63" t="s">
        <v>97</v>
      </c>
    </row>
    <row r="4" spans="2:10" ht="17.25" thickBot="1" x14ac:dyDescent="0.35">
      <c r="B4" s="61" t="s">
        <v>57</v>
      </c>
    </row>
    <row r="5" spans="2:10" ht="20.25" x14ac:dyDescent="0.3">
      <c r="B5" s="119" t="s">
        <v>7</v>
      </c>
      <c r="C5" s="120"/>
      <c r="D5" s="120"/>
      <c r="E5" s="51" t="str">
        <f>'정량평가 총계'!F6</f>
        <v>미얀마 000 사업</v>
      </c>
      <c r="H5"/>
    </row>
    <row r="6" spans="2:10" ht="17.25" thickBot="1" x14ac:dyDescent="0.35">
      <c r="B6" s="121" t="s">
        <v>11</v>
      </c>
      <c r="C6" s="122"/>
      <c r="D6" s="122"/>
      <c r="E6" s="52" t="str">
        <f>'정량평가 총계'!F7</f>
        <v>000 기업</v>
      </c>
    </row>
    <row r="7" spans="2:10" x14ac:dyDescent="0.3">
      <c r="B7" s="126" t="s">
        <v>10</v>
      </c>
      <c r="C7" s="127"/>
      <c r="D7" s="53" t="s">
        <v>24</v>
      </c>
      <c r="E7" s="54" t="s">
        <v>4</v>
      </c>
      <c r="H7"/>
    </row>
    <row r="8" spans="2:10" ht="17.25" thickBot="1" x14ac:dyDescent="0.35">
      <c r="B8" s="80" t="s">
        <v>90</v>
      </c>
      <c r="C8" s="10" t="s">
        <v>99</v>
      </c>
      <c r="D8" s="59">
        <v>8</v>
      </c>
      <c r="E8" s="26">
        <f>E15</f>
        <v>8</v>
      </c>
      <c r="F8" t="str">
        <f>IF(OR(E8=8,E8=0),"",FALSE)</f>
        <v/>
      </c>
      <c r="H8" s="28" t="s">
        <v>109</v>
      </c>
    </row>
    <row r="9" spans="2:10" s="32" customFormat="1" x14ac:dyDescent="0.3">
      <c r="B9" s="29"/>
      <c r="C9" s="30"/>
      <c r="D9" s="31"/>
      <c r="E9" s="29"/>
      <c r="I9"/>
      <c r="J9"/>
    </row>
    <row r="10" spans="2:10" s="32" customFormat="1" x14ac:dyDescent="0.3">
      <c r="B10" s="29"/>
      <c r="C10" s="30"/>
      <c r="D10" s="31"/>
      <c r="E10" s="29"/>
      <c r="I10"/>
      <c r="J10"/>
    </row>
    <row r="11" spans="2:10" ht="17.25" thickBot="1" x14ac:dyDescent="0.35"/>
    <row r="12" spans="2:10" x14ac:dyDescent="0.3">
      <c r="B12" s="104" t="s">
        <v>91</v>
      </c>
      <c r="C12" s="105"/>
    </row>
    <row r="13" spans="2:10" ht="17.25" thickBot="1" x14ac:dyDescent="0.35">
      <c r="B13" s="106"/>
      <c r="C13" s="107"/>
      <c r="D13" s="22"/>
    </row>
    <row r="14" spans="2:10" x14ac:dyDescent="0.3">
      <c r="B14" s="55" t="s">
        <v>12</v>
      </c>
      <c r="C14" s="55" t="s">
        <v>39</v>
      </c>
      <c r="D14" s="55" t="s">
        <v>13</v>
      </c>
      <c r="E14" s="55" t="s">
        <v>4</v>
      </c>
    </row>
    <row r="15" spans="2:10" x14ac:dyDescent="0.3">
      <c r="B15" s="20" t="s">
        <v>38</v>
      </c>
      <c r="C15" s="13" t="s">
        <v>36</v>
      </c>
      <c r="D15" s="12" t="s">
        <v>40</v>
      </c>
      <c r="E15" s="16">
        <v>8</v>
      </c>
    </row>
  </sheetData>
  <mergeCells count="4">
    <mergeCell ref="B7:C7"/>
    <mergeCell ref="B5:D5"/>
    <mergeCell ref="B6:D6"/>
    <mergeCell ref="B12:C13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정량평가 총계</vt:lpstr>
      <vt:lpstr>1. 사업환경</vt:lpstr>
      <vt:lpstr>2. 사업추진 역량</vt:lpstr>
      <vt:lpstr>6. 기타가점</vt:lpstr>
      <vt:lpstr>'1. 사업환경'!Print_Area</vt:lpstr>
      <vt:lpstr>'2. 사업추진 역량'!Print_Area</vt:lpstr>
      <vt:lpstr>'6. 기타가점'!Print_Area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COMTREE</cp:lastModifiedBy>
  <cp:lastPrinted>2021-10-27T01:26:04Z</cp:lastPrinted>
  <dcterms:created xsi:type="dcterms:W3CDTF">2020-09-23T05:35:41Z</dcterms:created>
  <dcterms:modified xsi:type="dcterms:W3CDTF">2023-06-19T12:24:58Z</dcterms:modified>
</cp:coreProperties>
</file>